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Indicadores 2014-Horacio\"/>
    </mc:Choice>
  </mc:AlternateContent>
  <bookViews>
    <workbookView xWindow="0" yWindow="0" windowWidth="21600" windowHeight="9735"/>
  </bookViews>
  <sheets>
    <sheet name="ENAHO 2013_PO 2014" sheetId="6" r:id="rId1"/>
  </sheets>
  <calcPr calcId="152511"/>
</workbook>
</file>

<file path=xl/calcChain.xml><?xml version="1.0" encoding="utf-8"?>
<calcChain xmlns="http://schemas.openxmlformats.org/spreadsheetml/2006/main">
  <c r="H116" i="6" l="1"/>
  <c r="B116" i="6"/>
  <c r="H115" i="6"/>
  <c r="B115" i="6"/>
  <c r="H114" i="6"/>
  <c r="B114" i="6"/>
  <c r="G113" i="6"/>
  <c r="F113" i="6"/>
  <c r="E113" i="6"/>
  <c r="D113" i="6"/>
  <c r="C113" i="6"/>
  <c r="H113" i="6" l="1"/>
  <c r="B113" i="6"/>
  <c r="D57" i="6" l="1"/>
  <c r="E57" i="6"/>
  <c r="F57" i="6"/>
  <c r="G57" i="6"/>
  <c r="D58" i="6"/>
  <c r="E58" i="6"/>
  <c r="F58" i="6"/>
  <c r="G58" i="6"/>
  <c r="C58" i="6"/>
  <c r="C57" i="6"/>
  <c r="B58" i="6" l="1"/>
  <c r="H134" i="6"/>
  <c r="B134" i="6"/>
  <c r="H133" i="6"/>
  <c r="B133" i="6"/>
  <c r="H131" i="6"/>
  <c r="B131" i="6"/>
  <c r="H130" i="6"/>
  <c r="B130" i="6"/>
  <c r="H125" i="6"/>
  <c r="B125" i="6"/>
  <c r="H124" i="6"/>
  <c r="B124" i="6"/>
  <c r="H122" i="6"/>
  <c r="B122" i="6"/>
  <c r="H121" i="6"/>
  <c r="B121" i="6"/>
  <c r="H111" i="6"/>
  <c r="B111" i="6"/>
  <c r="H110" i="6"/>
  <c r="B110" i="6"/>
  <c r="G109" i="6"/>
  <c r="F109" i="6"/>
  <c r="E109" i="6"/>
  <c r="D109" i="6"/>
  <c r="C109" i="6"/>
  <c r="H105" i="6"/>
  <c r="B105" i="6"/>
  <c r="H104" i="6"/>
  <c r="B104" i="6"/>
  <c r="G103" i="6"/>
  <c r="F103" i="6"/>
  <c r="E103" i="6"/>
  <c r="D103" i="6"/>
  <c r="C103" i="6"/>
  <c r="H99" i="6"/>
  <c r="B99" i="6"/>
  <c r="H98" i="6"/>
  <c r="B98" i="6"/>
  <c r="H97" i="6"/>
  <c r="B97" i="6"/>
  <c r="H96" i="6"/>
  <c r="B96" i="6"/>
  <c r="G95" i="6"/>
  <c r="F95" i="6"/>
  <c r="E95" i="6"/>
  <c r="D95" i="6"/>
  <c r="C95" i="6"/>
  <c r="H94" i="6"/>
  <c r="H95" i="6" s="1"/>
  <c r="B94" i="6"/>
  <c r="B95" i="6" s="1"/>
  <c r="H90" i="6"/>
  <c r="B90" i="6"/>
  <c r="H89" i="6"/>
  <c r="B89" i="6"/>
  <c r="H87" i="6"/>
  <c r="B87" i="6"/>
  <c r="H86" i="6"/>
  <c r="B86" i="6"/>
  <c r="H81" i="6"/>
  <c r="B81" i="6"/>
  <c r="H77" i="6"/>
  <c r="B77" i="6"/>
  <c r="H76" i="6"/>
  <c r="B76" i="6"/>
  <c r="H75" i="6"/>
  <c r="B75" i="6"/>
  <c r="H74" i="6"/>
  <c r="B74" i="6"/>
  <c r="H70" i="6"/>
  <c r="B70" i="6"/>
  <c r="H69" i="6"/>
  <c r="B69" i="6"/>
  <c r="H68" i="6"/>
  <c r="B68" i="6"/>
  <c r="H67" i="6"/>
  <c r="B67" i="6"/>
  <c r="B62" i="6"/>
  <c r="H61" i="6"/>
  <c r="B61" i="6"/>
  <c r="H60" i="6"/>
  <c r="B60" i="6"/>
  <c r="H59" i="6"/>
  <c r="B59" i="6"/>
  <c r="H53" i="6"/>
  <c r="B53" i="6"/>
  <c r="H52" i="6"/>
  <c r="B52" i="6"/>
  <c r="H51" i="6"/>
  <c r="B51" i="6"/>
  <c r="H50" i="6"/>
  <c r="B50" i="6"/>
  <c r="G49" i="6"/>
  <c r="F49" i="6"/>
  <c r="E49" i="6"/>
  <c r="D49" i="6"/>
  <c r="C49" i="6"/>
  <c r="H48" i="6"/>
  <c r="H58" i="6" s="1"/>
  <c r="B48" i="6"/>
  <c r="H47" i="6"/>
  <c r="H57" i="6" s="1"/>
  <c r="B47" i="6"/>
  <c r="H46" i="6"/>
  <c r="B46" i="6"/>
  <c r="G45" i="6"/>
  <c r="F45" i="6"/>
  <c r="E45" i="6"/>
  <c r="D45" i="6"/>
  <c r="C45" i="6"/>
  <c r="H41" i="6"/>
  <c r="B41" i="6"/>
  <c r="H40" i="6"/>
  <c r="B40" i="6"/>
  <c r="H38" i="6"/>
  <c r="B38" i="6"/>
  <c r="H37" i="6"/>
  <c r="B37" i="6"/>
  <c r="H32" i="6"/>
  <c r="B32" i="6"/>
  <c r="H31" i="6"/>
  <c r="B31" i="6"/>
  <c r="H29" i="6"/>
  <c r="B29" i="6"/>
  <c r="H28" i="6"/>
  <c r="B28" i="6"/>
  <c r="H23" i="6"/>
  <c r="B23" i="6"/>
  <c r="B22" i="6"/>
  <c r="B21" i="6"/>
  <c r="H20" i="6"/>
  <c r="B20" i="6"/>
  <c r="H19" i="6"/>
  <c r="B19" i="6"/>
  <c r="G18" i="6"/>
  <c r="G17" i="6" s="1"/>
  <c r="F18" i="6"/>
  <c r="F17" i="6" s="1"/>
  <c r="E18" i="6"/>
  <c r="D18" i="6"/>
  <c r="D17" i="6" s="1"/>
  <c r="C18" i="6"/>
  <c r="C17" i="6" s="1"/>
  <c r="H16" i="6"/>
  <c r="B16" i="6"/>
  <c r="H11" i="6"/>
  <c r="H12" i="6" s="1"/>
  <c r="B11" i="6"/>
  <c r="H8" i="6"/>
  <c r="D9" i="6" s="1"/>
  <c r="B8" i="6"/>
  <c r="B57" i="6" l="1"/>
  <c r="B18" i="6"/>
  <c r="B109" i="6"/>
  <c r="B49" i="6"/>
  <c r="H18" i="6"/>
  <c r="B103" i="6"/>
  <c r="H45" i="6"/>
  <c r="H109" i="6"/>
  <c r="C9" i="6"/>
  <c r="H49" i="6"/>
  <c r="G12" i="6"/>
  <c r="B45" i="6"/>
  <c r="H103" i="6"/>
  <c r="H9" i="6"/>
  <c r="E9" i="6"/>
  <c r="B9" i="6"/>
  <c r="E17" i="6"/>
  <c r="H17" i="6" s="1"/>
  <c r="B17" i="6"/>
  <c r="G9" i="6"/>
  <c r="F12" i="6"/>
  <c r="F9" i="6"/>
  <c r="E12" i="6"/>
  <c r="D12" i="6"/>
  <c r="C12" i="6"/>
  <c r="B12" i="6"/>
</calcChain>
</file>

<file path=xl/sharedStrings.xml><?xml version="1.0" encoding="utf-8"?>
<sst xmlns="http://schemas.openxmlformats.org/spreadsheetml/2006/main" count="126" uniqueCount="106">
  <si>
    <t>Programa, producto y criterio</t>
  </si>
  <si>
    <t>Pobres por ingresos insuficientes</t>
  </si>
  <si>
    <t xml:space="preserve">Grupos </t>
  </si>
  <si>
    <t>Grupos</t>
  </si>
  <si>
    <t>Población</t>
  </si>
  <si>
    <t>Totales</t>
  </si>
  <si>
    <t>Extremos</t>
  </si>
  <si>
    <t>No extremos</t>
  </si>
  <si>
    <t>Vulnerables</t>
  </si>
  <si>
    <t>Medios</t>
  </si>
  <si>
    <t>Acomodados</t>
  </si>
  <si>
    <t>Total</t>
  </si>
  <si>
    <t>Hogares totales</t>
  </si>
  <si>
    <t>Distribución</t>
  </si>
  <si>
    <t>Población total</t>
  </si>
  <si>
    <t>Todos los adultos mayores (65 o más años)</t>
  </si>
  <si>
    <t>Adultos mayores con limitaciones físicas</t>
  </si>
  <si>
    <t>Adultos mayores que viven solos</t>
  </si>
  <si>
    <t>Población total no asegurada o ACE</t>
  </si>
  <si>
    <t>Jefes no asegurados o ACE</t>
  </si>
  <si>
    <t>Ocupados</t>
  </si>
  <si>
    <t>Asalariados</t>
  </si>
  <si>
    <t>No asalariados</t>
  </si>
  <si>
    <t>Desempleados</t>
  </si>
  <si>
    <t>Inactivos</t>
  </si>
  <si>
    <t>Otros miembros del hogar</t>
  </si>
  <si>
    <t>Para hogares sin vivienda propia: CLP, LyC, CVE</t>
  </si>
  <si>
    <t>Hogares</t>
  </si>
  <si>
    <t>Miembros del hogar</t>
  </si>
  <si>
    <t>Para hogares con vivienda propia inadecuada: RAMTE</t>
  </si>
  <si>
    <t>Para pensiones ordinarias</t>
  </si>
  <si>
    <t>Adultos mayores sin seguro ni pensión contributiva</t>
  </si>
  <si>
    <t>Para pensiones especiales</t>
  </si>
  <si>
    <t xml:space="preserve">Personas con alguna discapacidad permanente </t>
  </si>
  <si>
    <t xml:space="preserve">Personas que no pueden caminar, mover brazos ni hablar (2 de 3) </t>
  </si>
  <si>
    <t>Preescolar y primaria</t>
  </si>
  <si>
    <t>Maternal y prekinder</t>
  </si>
  <si>
    <t>Preparatoria</t>
  </si>
  <si>
    <t>Escuela</t>
  </si>
  <si>
    <t>Secundaria</t>
  </si>
  <si>
    <t>Académica</t>
  </si>
  <si>
    <t>Técnica</t>
  </si>
  <si>
    <t>Educación especial</t>
  </si>
  <si>
    <t>Educación abierta</t>
  </si>
  <si>
    <t>Necesidades educativas especiales</t>
  </si>
  <si>
    <t>Post secundaria</t>
  </si>
  <si>
    <t>Madres y padres adolescentes y jóvenes</t>
  </si>
  <si>
    <t>nd</t>
  </si>
  <si>
    <t>Avancemos</t>
  </si>
  <si>
    <t>Estudiantes</t>
  </si>
  <si>
    <t>Seguridad alimentaria (hogares)</t>
  </si>
  <si>
    <t>Resto del programa (hogares)</t>
  </si>
  <si>
    <t xml:space="preserve">Menores de 2 años </t>
  </si>
  <si>
    <t>Embarazadas o en lactancia</t>
  </si>
  <si>
    <t>Pacientes FT en hogares con asalariados asegurados directos</t>
  </si>
  <si>
    <t xml:space="preserve">Acceso a servicios: Personas pobres con al menos una discapacidad </t>
  </si>
  <si>
    <t>Abandono: Personas pobres con al menos dos discapacidades</t>
  </si>
  <si>
    <t>Adultos mayores que viven solos o con otros AM</t>
  </si>
  <si>
    <t xml:space="preserve">Microemprendedores </t>
  </si>
  <si>
    <t>Empleadores informales con menos de 10 trabajadores</t>
  </si>
  <si>
    <t>Trabajadores por cuenta propia informales</t>
  </si>
  <si>
    <t>Personas en situación de desempleo</t>
  </si>
  <si>
    <t>Otros miembros</t>
  </si>
  <si>
    <t>Construcción: personas o familias rurales pobres sin agua domiciliar</t>
  </si>
  <si>
    <t>Personas</t>
  </si>
  <si>
    <t>Mejoramiento: personas o familias rurales pobres con acueducto rural</t>
  </si>
  <si>
    <t>Con secundaria completa o más</t>
  </si>
  <si>
    <t>Totales de control 2013</t>
  </si>
  <si>
    <t>Asegurados por cuenta del Estado (ACE) 2013</t>
  </si>
  <si>
    <t>Bono familiar para la Vivienda (BFV) 2013</t>
  </si>
  <si>
    <t>Régimen no contributivo de pensiones (RNC) 2013</t>
  </si>
  <si>
    <t>Programa de alimentación y nutrición del escolar (PANEA -CE) 2013</t>
  </si>
  <si>
    <t>Becas para estudiar (FONABE) 2013</t>
  </si>
  <si>
    <t>Bienestar y promoción familiar (IMAS) 2013</t>
  </si>
  <si>
    <t>Nutrición y desarrollo infantil (CEN-CINAI) 2013</t>
  </si>
  <si>
    <t>Pacientes en fase terminal (FT) 2013</t>
  </si>
  <si>
    <t>Con cualquier tipo de discapacidad (18 a 64 años)</t>
  </si>
  <si>
    <t>Excluyendo discapacidad mental (18 a 64 años)</t>
  </si>
  <si>
    <t>Pobreza y discapcidad (CNREE) 2013</t>
  </si>
  <si>
    <t>10% de los adultos mayores (Rosero)</t>
  </si>
  <si>
    <t>Construyendo lazos de solidaridad (CONAPAM) 2013</t>
  </si>
  <si>
    <t>Programa Nacional de Apoyo a la Pequeña y Mediana Empresa (PRONAMYPE-MTSS) 2013</t>
  </si>
  <si>
    <t>jefes de hogar</t>
  </si>
  <si>
    <t>Programa Nacional de Empleo (PRONAE-MTSS) 2013</t>
  </si>
  <si>
    <t>Empléate 2013</t>
  </si>
  <si>
    <t>Acueductos rurales (ACRU - AyA) 2013</t>
  </si>
  <si>
    <t>Instalación: población rural pobre sin sistema eliminación excretas</t>
  </si>
  <si>
    <t>Instalación: población rural pobre sin sistema eliminación excretas (quitando letrina)</t>
  </si>
  <si>
    <t>Saneamiento básico (SANEBAR - MS) 2013</t>
  </si>
  <si>
    <t>1/ Dos o más discapacidades.</t>
  </si>
  <si>
    <r>
      <t xml:space="preserve">Adultos mayores con limitaciones físicas severas </t>
    </r>
    <r>
      <rPr>
        <vertAlign val="superscript"/>
        <sz val="12"/>
        <color theme="1"/>
        <rFont val="Calibri"/>
        <family val="2"/>
        <scheme val="minor"/>
      </rPr>
      <t>1</t>
    </r>
  </si>
  <si>
    <t>Costa Rica: estimaciones de las poblaciones objetivo de cada programa financiado por el FODESAF 2014</t>
  </si>
  <si>
    <t>Preescolar</t>
  </si>
  <si>
    <t>Transporte para discapacitados</t>
  </si>
  <si>
    <t>Primaria</t>
  </si>
  <si>
    <t>De 7 a 13 años</t>
  </si>
  <si>
    <t xml:space="preserve">De 2 a menos de 7 años </t>
  </si>
  <si>
    <t>Fecha de actualización: 18/08/2014</t>
  </si>
  <si>
    <t>Hasta primaria completa</t>
  </si>
  <si>
    <t>Secundaria incompleta</t>
  </si>
  <si>
    <t>Población de 17 a 24 años que no trabaja ni estudia, disponibles para trabajar</t>
  </si>
  <si>
    <t>Fuente: Elaboración del Instituto de Investigaciones en Ciencias Económicas, Universidad de Costa Rica, con base en la ENAHO 2013 del INEC.</t>
  </si>
  <si>
    <t>Nota: los estratos están formados a partir del ingreso familiar per cápita autónomo de los hogares (antes de las transferencias estatales). Los pobres por ingresos</t>
  </si>
  <si>
    <t xml:space="preserve">se determinan con las lineas de pobreza oficiales. Los grupos vulnerables corresponden al conjunto siguiente de familias hasta alcanzar el 40% de menores ingresos. </t>
  </si>
  <si>
    <t>Los grupos medios incluyen el tercer y cuarto quintil de esa distribución y los grupos acomodados son el quintil más rico.</t>
  </si>
  <si>
    <t>Para pacientes en fase terminal se utilizan las muertes por enfermedades crónicas o degenerativas ocurridas en el año (promedio 2000 a 2011), atribuidas a hogares con asalariados asegurados directos al SEM.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</si>
</sst>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4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indent="1"/>
    </xf>
    <xf numFmtId="3" fontId="4" fillId="0" borderId="0" xfId="1" applyNumberFormat="1" applyFont="1"/>
    <xf numFmtId="0" fontId="4" fillId="0" borderId="0" xfId="1" applyFont="1" applyAlignment="1">
      <alignment horizontal="left" indent="2"/>
    </xf>
    <xf numFmtId="164" fontId="4" fillId="0" borderId="0" xfId="1" applyNumberFormat="1" applyFont="1"/>
    <xf numFmtId="3" fontId="4" fillId="2" borderId="0" xfId="1" applyNumberFormat="1" applyFont="1" applyFill="1"/>
    <xf numFmtId="0" fontId="4" fillId="0" borderId="0" xfId="1" applyFont="1" applyAlignment="1">
      <alignment horizontal="left" indent="3"/>
    </xf>
    <xf numFmtId="0" fontId="4" fillId="0" borderId="0" xfId="1" applyFont="1" applyAlignment="1">
      <alignment horizontal="left" indent="5"/>
    </xf>
    <xf numFmtId="0" fontId="4" fillId="0" borderId="0" xfId="1" applyFont="1" applyAlignment="1">
      <alignment horizontal="left" indent="7"/>
    </xf>
    <xf numFmtId="3" fontId="4" fillId="0" borderId="0" xfId="1" applyNumberFormat="1" applyFont="1" applyAlignment="1">
      <alignment horizontal="right"/>
    </xf>
    <xf numFmtId="1" fontId="4" fillId="0" borderId="0" xfId="1" applyNumberFormat="1" applyFont="1"/>
    <xf numFmtId="0" fontId="4" fillId="0" borderId="4" xfId="1" applyFont="1" applyBorder="1"/>
    <xf numFmtId="3" fontId="4" fillId="0" borderId="0" xfId="1" applyNumberFormat="1" applyFont="1" applyFill="1"/>
    <xf numFmtId="0" fontId="4" fillId="0" borderId="0" xfId="0" applyFont="1" applyAlignment="1">
      <alignment horizontal="left" indent="2"/>
    </xf>
    <xf numFmtId="0" fontId="1" fillId="0" borderId="0" xfId="0" applyFont="1"/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5"/>
  <sheetViews>
    <sheetView tabSelected="1" workbookViewId="0"/>
  </sheetViews>
  <sheetFormatPr baseColWidth="10" defaultColWidth="12.5703125" defaultRowHeight="15.75" x14ac:dyDescent="0.25"/>
  <cols>
    <col min="1" max="1" width="74.85546875" style="1" customWidth="1"/>
    <col min="2" max="6" width="12.5703125" style="1"/>
    <col min="7" max="7" width="13.28515625" style="1" bestFit="1" customWidth="1"/>
    <col min="8" max="16384" width="12.5703125" style="1"/>
  </cols>
  <sheetData>
    <row r="2" spans="1:8" ht="18.75" x14ac:dyDescent="0.3">
      <c r="A2" s="23" t="s">
        <v>91</v>
      </c>
      <c r="B2" s="23"/>
      <c r="C2" s="23"/>
      <c r="D2" s="23"/>
      <c r="E2" s="23"/>
      <c r="F2" s="23"/>
      <c r="G2" s="23"/>
      <c r="H2" s="23"/>
    </row>
    <row r="4" spans="1:8" x14ac:dyDescent="0.25">
      <c r="A4" s="20" t="s">
        <v>0</v>
      </c>
      <c r="B4" s="22" t="s">
        <v>1</v>
      </c>
      <c r="C4" s="22"/>
      <c r="D4" s="22"/>
      <c r="E4" s="2" t="s">
        <v>2</v>
      </c>
      <c r="F4" s="2" t="s">
        <v>3</v>
      </c>
      <c r="G4" s="2" t="s">
        <v>2</v>
      </c>
      <c r="H4" s="2" t="s">
        <v>4</v>
      </c>
    </row>
    <row r="5" spans="1:8" ht="16.5" thickBot="1" x14ac:dyDescent="0.3">
      <c r="A5" s="21"/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11</v>
      </c>
    </row>
    <row r="6" spans="1:8" ht="16.5" thickTop="1" x14ac:dyDescent="0.25"/>
    <row r="7" spans="1:8" x14ac:dyDescent="0.25">
      <c r="A7" s="5" t="s">
        <v>67</v>
      </c>
    </row>
    <row r="8" spans="1:8" x14ac:dyDescent="0.25">
      <c r="A8" s="6" t="s">
        <v>12</v>
      </c>
      <c r="B8" s="7">
        <f>SUM(C8:D8)</f>
        <v>319378</v>
      </c>
      <c r="C8" s="7">
        <v>132696</v>
      </c>
      <c r="D8" s="7">
        <v>186682</v>
      </c>
      <c r="E8" s="7">
        <v>230876</v>
      </c>
      <c r="F8" s="7">
        <v>550604</v>
      </c>
      <c r="G8" s="7">
        <v>275142</v>
      </c>
      <c r="H8" s="7">
        <f>SUM(C8:G8)</f>
        <v>1376000</v>
      </c>
    </row>
    <row r="9" spans="1:8" x14ac:dyDescent="0.25">
      <c r="A9" s="8" t="s">
        <v>13</v>
      </c>
      <c r="B9" s="9">
        <f>B8/$H8*100</f>
        <v>23.210610465116279</v>
      </c>
      <c r="C9" s="9">
        <f t="shared" ref="C9:H9" si="0">C8/$H8*100</f>
        <v>9.6436046511627911</v>
      </c>
      <c r="D9" s="9">
        <f t="shared" si="0"/>
        <v>13.567005813953489</v>
      </c>
      <c r="E9" s="9">
        <f t="shared" si="0"/>
        <v>16.778779069767442</v>
      </c>
      <c r="F9" s="9">
        <f t="shared" si="0"/>
        <v>40.01482558139535</v>
      </c>
      <c r="G9" s="9">
        <f t="shared" si="0"/>
        <v>19.99578488372093</v>
      </c>
      <c r="H9" s="9">
        <f t="shared" si="0"/>
        <v>100</v>
      </c>
    </row>
    <row r="10" spans="1:8" x14ac:dyDescent="0.25">
      <c r="A10" s="8"/>
      <c r="B10" s="9"/>
      <c r="C10" s="9"/>
      <c r="D10" s="9"/>
      <c r="E10" s="9"/>
      <c r="F10" s="9"/>
      <c r="G10" s="9"/>
      <c r="H10" s="9"/>
    </row>
    <row r="11" spans="1:8" x14ac:dyDescent="0.25">
      <c r="A11" s="6" t="s">
        <v>14</v>
      </c>
      <c r="B11" s="7">
        <f>SUM(C11:D11)</f>
        <v>1192231</v>
      </c>
      <c r="C11" s="7">
        <v>453240</v>
      </c>
      <c r="D11" s="7">
        <v>738991</v>
      </c>
      <c r="E11" s="7">
        <v>886591</v>
      </c>
      <c r="F11" s="7">
        <v>1845037</v>
      </c>
      <c r="G11" s="7">
        <v>785302</v>
      </c>
      <c r="H11" s="7">
        <f>SUM(C11:G11)</f>
        <v>4709161</v>
      </c>
    </row>
    <row r="12" spans="1:8" x14ac:dyDescent="0.25">
      <c r="A12" s="8" t="s">
        <v>13</v>
      </c>
      <c r="B12" s="9">
        <f>B11/$H11*100</f>
        <v>25.317269891600645</v>
      </c>
      <c r="C12" s="9">
        <f t="shared" ref="C12:H12" si="1">C11/$H11*100</f>
        <v>9.6246443899454714</v>
      </c>
      <c r="D12" s="9">
        <f t="shared" si="1"/>
        <v>15.692625501655177</v>
      </c>
      <c r="E12" s="9">
        <f t="shared" si="1"/>
        <v>18.826941784322091</v>
      </c>
      <c r="F12" s="9">
        <f t="shared" si="1"/>
        <v>39.179739235927592</v>
      </c>
      <c r="G12" s="9">
        <f t="shared" si="1"/>
        <v>16.676049088149671</v>
      </c>
      <c r="H12" s="9">
        <f t="shared" si="1"/>
        <v>100</v>
      </c>
    </row>
    <row r="15" spans="1:8" x14ac:dyDescent="0.25">
      <c r="A15" s="5" t="s">
        <v>68</v>
      </c>
      <c r="C15" s="7"/>
      <c r="D15" s="7"/>
      <c r="E15" s="7"/>
      <c r="F15" s="7"/>
      <c r="G15" s="7"/>
      <c r="H15" s="7"/>
    </row>
    <row r="16" spans="1:8" x14ac:dyDescent="0.25">
      <c r="A16" s="6" t="s">
        <v>18</v>
      </c>
      <c r="B16" s="10">
        <f t="shared" ref="B16" si="2">SUM(C16:D16)</f>
        <v>434452</v>
      </c>
      <c r="C16" s="7">
        <v>216802</v>
      </c>
      <c r="D16" s="7">
        <v>217650</v>
      </c>
      <c r="E16" s="7">
        <v>173748</v>
      </c>
      <c r="F16" s="7">
        <v>245364</v>
      </c>
      <c r="G16" s="7">
        <v>52760</v>
      </c>
      <c r="H16" s="7">
        <f t="shared" ref="H16:H20" si="3">SUM(C16:G16)</f>
        <v>906324</v>
      </c>
    </row>
    <row r="17" spans="1:8" x14ac:dyDescent="0.25">
      <c r="A17" s="11" t="s">
        <v>19</v>
      </c>
      <c r="B17" s="7">
        <f>SUM(C17:D17)</f>
        <v>92620</v>
      </c>
      <c r="C17" s="7">
        <f>C18+C21+C22</f>
        <v>51708</v>
      </c>
      <c r="D17" s="7">
        <f t="shared" ref="D17:G17" si="4">D18+D21+D22</f>
        <v>40912</v>
      </c>
      <c r="E17" s="7">
        <f t="shared" si="4"/>
        <v>34292</v>
      </c>
      <c r="F17" s="7">
        <f t="shared" si="4"/>
        <v>53291</v>
      </c>
      <c r="G17" s="7">
        <f t="shared" si="4"/>
        <v>14033</v>
      </c>
      <c r="H17" s="7">
        <f t="shared" si="3"/>
        <v>194236</v>
      </c>
    </row>
    <row r="18" spans="1:8" x14ac:dyDescent="0.25">
      <c r="A18" s="12" t="s">
        <v>20</v>
      </c>
      <c r="B18" s="7">
        <f t="shared" ref="B18:B22" si="5">SUM(C18:D18)</f>
        <v>52796</v>
      </c>
      <c r="C18" s="7">
        <f>C19+C20</f>
        <v>23339</v>
      </c>
      <c r="D18" s="7">
        <f t="shared" ref="D18:G18" si="6">D19+D20</f>
        <v>29457</v>
      </c>
      <c r="E18" s="7">
        <f t="shared" si="6"/>
        <v>26608</v>
      </c>
      <c r="F18" s="7">
        <f t="shared" si="6"/>
        <v>45339</v>
      </c>
      <c r="G18" s="7">
        <f t="shared" si="6"/>
        <v>12267</v>
      </c>
      <c r="H18" s="7">
        <f t="shared" si="3"/>
        <v>137010</v>
      </c>
    </row>
    <row r="19" spans="1:8" x14ac:dyDescent="0.25">
      <c r="A19" s="13" t="s">
        <v>21</v>
      </c>
      <c r="B19" s="7">
        <f t="shared" si="5"/>
        <v>29038</v>
      </c>
      <c r="C19" s="7">
        <v>11767</v>
      </c>
      <c r="D19" s="7">
        <v>17271</v>
      </c>
      <c r="E19" s="7">
        <v>17500</v>
      </c>
      <c r="F19" s="7">
        <v>24336</v>
      </c>
      <c r="G19" s="7">
        <v>4037</v>
      </c>
      <c r="H19" s="7">
        <f t="shared" si="3"/>
        <v>74911</v>
      </c>
    </row>
    <row r="20" spans="1:8" x14ac:dyDescent="0.25">
      <c r="A20" s="13" t="s">
        <v>22</v>
      </c>
      <c r="B20" s="7">
        <f t="shared" si="5"/>
        <v>23758</v>
      </c>
      <c r="C20" s="7">
        <v>11572</v>
      </c>
      <c r="D20" s="7">
        <v>12186</v>
      </c>
      <c r="E20" s="7">
        <v>9108</v>
      </c>
      <c r="F20" s="7">
        <v>21003</v>
      </c>
      <c r="G20" s="7">
        <v>8230</v>
      </c>
      <c r="H20" s="7">
        <f t="shared" si="3"/>
        <v>62099</v>
      </c>
    </row>
    <row r="21" spans="1:8" x14ac:dyDescent="0.25">
      <c r="A21" s="12" t="s">
        <v>23</v>
      </c>
      <c r="B21" s="7">
        <f t="shared" si="5"/>
        <v>13519</v>
      </c>
      <c r="C21" s="7">
        <v>10654</v>
      </c>
      <c r="D21" s="7">
        <v>2865</v>
      </c>
      <c r="E21" s="7">
        <v>1988</v>
      </c>
      <c r="F21" s="7">
        <v>2626</v>
      </c>
      <c r="G21" s="7">
        <v>256</v>
      </c>
      <c r="H21" s="7">
        <v>20860</v>
      </c>
    </row>
    <row r="22" spans="1:8" x14ac:dyDescent="0.25">
      <c r="A22" s="12" t="s">
        <v>24</v>
      </c>
      <c r="B22" s="7">
        <f t="shared" si="5"/>
        <v>26305</v>
      </c>
      <c r="C22" s="7">
        <v>17715</v>
      </c>
      <c r="D22" s="7">
        <v>8590</v>
      </c>
      <c r="E22" s="7">
        <v>5696</v>
      </c>
      <c r="F22" s="7">
        <v>5326</v>
      </c>
      <c r="G22" s="7">
        <v>1510</v>
      </c>
      <c r="H22" s="7">
        <v>39145</v>
      </c>
    </row>
    <row r="23" spans="1:8" x14ac:dyDescent="0.25">
      <c r="A23" s="11" t="s">
        <v>25</v>
      </c>
      <c r="B23" s="7">
        <f t="shared" ref="B23" si="7">SUM(C23:D23)</f>
        <v>334070</v>
      </c>
      <c r="C23" s="7">
        <v>157317</v>
      </c>
      <c r="D23" s="7">
        <v>176753</v>
      </c>
      <c r="E23" s="7">
        <v>141100</v>
      </c>
      <c r="F23" s="7">
        <v>191256</v>
      </c>
      <c r="G23" s="7">
        <v>30623</v>
      </c>
      <c r="H23" s="7">
        <f t="shared" ref="H23" si="8">SUM(C23:G23)</f>
        <v>697049</v>
      </c>
    </row>
    <row r="26" spans="1:8" x14ac:dyDescent="0.25">
      <c r="A26" s="5" t="s">
        <v>69</v>
      </c>
    </row>
    <row r="27" spans="1:8" x14ac:dyDescent="0.25">
      <c r="A27" s="6" t="s">
        <v>26</v>
      </c>
    </row>
    <row r="28" spans="1:8" x14ac:dyDescent="0.25">
      <c r="A28" s="8" t="s">
        <v>27</v>
      </c>
      <c r="B28" s="10">
        <f>SUM(C28:D28)</f>
        <v>108369</v>
      </c>
      <c r="C28" s="7">
        <v>41683</v>
      </c>
      <c r="D28" s="7">
        <v>66686</v>
      </c>
      <c r="E28" s="7">
        <v>74732</v>
      </c>
      <c r="F28" s="7">
        <v>162580</v>
      </c>
      <c r="G28" s="7">
        <v>64662</v>
      </c>
      <c r="H28" s="7">
        <f>SUM(C28:G28)</f>
        <v>410343</v>
      </c>
    </row>
    <row r="29" spans="1:8" x14ac:dyDescent="0.25">
      <c r="A29" s="8" t="s">
        <v>28</v>
      </c>
      <c r="B29" s="7">
        <f>SUM(C29:D29)</f>
        <v>414373</v>
      </c>
      <c r="C29" s="7">
        <v>147136</v>
      </c>
      <c r="D29" s="7">
        <v>267237</v>
      </c>
      <c r="E29" s="7">
        <v>283020</v>
      </c>
      <c r="F29" s="7">
        <v>508249</v>
      </c>
      <c r="G29" s="7">
        <v>145041</v>
      </c>
      <c r="H29" s="7">
        <f>SUM(C29:G29)</f>
        <v>1350683</v>
      </c>
    </row>
    <row r="30" spans="1:8" x14ac:dyDescent="0.25">
      <c r="A30" s="6" t="s">
        <v>29</v>
      </c>
    </row>
    <row r="31" spans="1:8" x14ac:dyDescent="0.25">
      <c r="A31" s="8" t="s">
        <v>27</v>
      </c>
      <c r="B31" s="10">
        <f>SUM(C31:D31)</f>
        <v>45269</v>
      </c>
      <c r="C31" s="7">
        <v>23635</v>
      </c>
      <c r="D31" s="7">
        <v>21634</v>
      </c>
      <c r="E31" s="7">
        <v>19921</v>
      </c>
      <c r="F31" s="7">
        <v>33325</v>
      </c>
      <c r="G31" s="7">
        <v>8061</v>
      </c>
      <c r="H31" s="7">
        <f>SUM(C31:G31)</f>
        <v>106576</v>
      </c>
    </row>
    <row r="32" spans="1:8" x14ac:dyDescent="0.25">
      <c r="A32" s="8" t="s">
        <v>28</v>
      </c>
      <c r="B32" s="7">
        <f>SUM(C32:D32)</f>
        <v>190862</v>
      </c>
      <c r="C32" s="7">
        <v>88895</v>
      </c>
      <c r="D32" s="7">
        <v>101967</v>
      </c>
      <c r="E32" s="7">
        <v>81018</v>
      </c>
      <c r="F32" s="7">
        <v>112006</v>
      </c>
      <c r="G32" s="7">
        <v>23349</v>
      </c>
      <c r="H32" s="7">
        <f>SUM(C32:G32)</f>
        <v>407235</v>
      </c>
    </row>
    <row r="33" spans="1:8" x14ac:dyDescent="0.25">
      <c r="A33" s="8"/>
      <c r="B33" s="7"/>
      <c r="C33" s="7"/>
      <c r="D33" s="7"/>
      <c r="E33" s="7"/>
      <c r="F33" s="7"/>
      <c r="G33" s="7"/>
      <c r="H33" s="7"/>
    </row>
    <row r="35" spans="1:8" x14ac:dyDescent="0.25">
      <c r="A35" s="5" t="s">
        <v>70</v>
      </c>
    </row>
    <row r="36" spans="1:8" x14ac:dyDescent="0.25">
      <c r="A36" s="6" t="s">
        <v>30</v>
      </c>
      <c r="B36" s="7"/>
      <c r="C36" s="7"/>
      <c r="D36" s="7"/>
      <c r="E36" s="7"/>
      <c r="F36" s="7"/>
      <c r="G36" s="7"/>
      <c r="H36" s="7"/>
    </row>
    <row r="37" spans="1:8" x14ac:dyDescent="0.25">
      <c r="A37" s="8" t="s">
        <v>15</v>
      </c>
      <c r="B37" s="7">
        <f t="shared" ref="B37:B38" si="9">SUM(C37:D37)</f>
        <v>118571</v>
      </c>
      <c r="C37" s="7">
        <v>56903</v>
      </c>
      <c r="D37" s="7">
        <v>61668</v>
      </c>
      <c r="E37" s="7">
        <v>68858</v>
      </c>
      <c r="F37" s="7">
        <v>160164</v>
      </c>
      <c r="G37" s="7">
        <v>85143</v>
      </c>
      <c r="H37" s="7">
        <f t="shared" ref="H37:H38" si="10">SUM(C37:G37)</f>
        <v>432736</v>
      </c>
    </row>
    <row r="38" spans="1:8" x14ac:dyDescent="0.25">
      <c r="A38" s="8" t="s">
        <v>31</v>
      </c>
      <c r="B38" s="10">
        <f t="shared" si="9"/>
        <v>93020</v>
      </c>
      <c r="C38" s="7">
        <v>53718</v>
      </c>
      <c r="D38" s="7">
        <v>39302</v>
      </c>
      <c r="E38" s="7">
        <v>36190</v>
      </c>
      <c r="F38" s="7">
        <v>75850</v>
      </c>
      <c r="G38" s="7">
        <v>26818</v>
      </c>
      <c r="H38" s="7">
        <f t="shared" si="10"/>
        <v>231878</v>
      </c>
    </row>
    <row r="39" spans="1:8" x14ac:dyDescent="0.25">
      <c r="A39" s="6" t="s">
        <v>32</v>
      </c>
      <c r="B39" s="7"/>
      <c r="C39" s="7"/>
      <c r="D39" s="7"/>
      <c r="E39" s="7"/>
      <c r="F39" s="7"/>
      <c r="G39" s="7"/>
      <c r="H39" s="7"/>
    </row>
    <row r="40" spans="1:8" x14ac:dyDescent="0.25">
      <c r="A40" s="8" t="s">
        <v>33</v>
      </c>
      <c r="B40" s="7">
        <f t="shared" ref="B40:B41" si="11">SUM(C40:D40)</f>
        <v>82015</v>
      </c>
      <c r="C40" s="7">
        <v>39714</v>
      </c>
      <c r="D40" s="7">
        <v>42301</v>
      </c>
      <c r="E40" s="7">
        <v>43736</v>
      </c>
      <c r="F40" s="7">
        <v>81006</v>
      </c>
      <c r="G40" s="7">
        <v>26309</v>
      </c>
      <c r="H40" s="7">
        <f t="shared" ref="H40:H41" si="12">SUM(C40:G40)</f>
        <v>233066</v>
      </c>
    </row>
    <row r="41" spans="1:8" x14ac:dyDescent="0.25">
      <c r="A41" s="8" t="s">
        <v>34</v>
      </c>
      <c r="B41" s="10">
        <f t="shared" si="11"/>
        <v>3510</v>
      </c>
      <c r="C41" s="7">
        <v>1729</v>
      </c>
      <c r="D41" s="7">
        <v>1781</v>
      </c>
      <c r="E41" s="7">
        <v>2540</v>
      </c>
      <c r="F41" s="7">
        <v>4008</v>
      </c>
      <c r="G41" s="7">
        <v>2008</v>
      </c>
      <c r="H41" s="7">
        <f t="shared" si="12"/>
        <v>12066</v>
      </c>
    </row>
    <row r="44" spans="1:8" x14ac:dyDescent="0.25">
      <c r="A44" s="5" t="s">
        <v>71</v>
      </c>
    </row>
    <row r="45" spans="1:8" x14ac:dyDescent="0.25">
      <c r="A45" s="6" t="s">
        <v>35</v>
      </c>
      <c r="B45" s="10">
        <f>SUM(B46:B48)</f>
        <v>204983</v>
      </c>
      <c r="C45" s="7">
        <f>SUM(C46:C48)</f>
        <v>75742</v>
      </c>
      <c r="D45" s="7">
        <f t="shared" ref="D45:H45" si="13">SUM(D46:D48)</f>
        <v>129241</v>
      </c>
      <c r="E45" s="7">
        <f t="shared" si="13"/>
        <v>132251</v>
      </c>
      <c r="F45" s="7">
        <f t="shared" si="13"/>
        <v>154693</v>
      </c>
      <c r="G45" s="7">
        <f t="shared" si="13"/>
        <v>25503</v>
      </c>
      <c r="H45" s="7">
        <f t="shared" si="13"/>
        <v>517430</v>
      </c>
    </row>
    <row r="46" spans="1:8" x14ac:dyDescent="0.25">
      <c r="A46" s="8" t="s">
        <v>36</v>
      </c>
      <c r="B46" s="7">
        <f t="shared" ref="B46:B48" si="14">SUM(C46:D46)</f>
        <v>18842</v>
      </c>
      <c r="C46" s="7">
        <v>7971</v>
      </c>
      <c r="D46" s="7">
        <v>10871</v>
      </c>
      <c r="E46" s="7">
        <v>11982</v>
      </c>
      <c r="F46" s="7">
        <v>17879</v>
      </c>
      <c r="G46" s="7">
        <v>3925</v>
      </c>
      <c r="H46" s="7">
        <f t="shared" ref="H46:H48" si="15">SUM(C46:G46)</f>
        <v>52628</v>
      </c>
    </row>
    <row r="47" spans="1:8" x14ac:dyDescent="0.25">
      <c r="A47" s="8" t="s">
        <v>37</v>
      </c>
      <c r="B47" s="7">
        <f t="shared" si="14"/>
        <v>19383</v>
      </c>
      <c r="C47" s="7">
        <v>6362</v>
      </c>
      <c r="D47" s="7">
        <v>13021</v>
      </c>
      <c r="E47" s="7">
        <v>10639</v>
      </c>
      <c r="F47" s="7">
        <v>13122</v>
      </c>
      <c r="G47" s="7">
        <v>2577</v>
      </c>
      <c r="H47" s="7">
        <f t="shared" si="15"/>
        <v>45721</v>
      </c>
    </row>
    <row r="48" spans="1:8" x14ac:dyDescent="0.25">
      <c r="A48" s="8" t="s">
        <v>38</v>
      </c>
      <c r="B48" s="7">
        <f t="shared" si="14"/>
        <v>166758</v>
      </c>
      <c r="C48" s="7">
        <v>61409</v>
      </c>
      <c r="D48" s="7">
        <v>105349</v>
      </c>
      <c r="E48" s="7">
        <v>109630</v>
      </c>
      <c r="F48" s="7">
        <v>123692</v>
      </c>
      <c r="G48" s="7">
        <v>19001</v>
      </c>
      <c r="H48" s="7">
        <f t="shared" si="15"/>
        <v>419081</v>
      </c>
    </row>
    <row r="49" spans="1:8" x14ac:dyDescent="0.25">
      <c r="A49" s="6" t="s">
        <v>39</v>
      </c>
      <c r="B49" s="7">
        <f t="shared" ref="B49" si="16">SUM(B50:B51)</f>
        <v>133957</v>
      </c>
      <c r="C49" s="7">
        <f>SUM(C50:C51)</f>
        <v>47383</v>
      </c>
      <c r="D49" s="7">
        <f t="shared" ref="D49:H49" si="17">SUM(D50:D51)</f>
        <v>86574</v>
      </c>
      <c r="E49" s="7">
        <f t="shared" si="17"/>
        <v>100021</v>
      </c>
      <c r="F49" s="7">
        <f t="shared" si="17"/>
        <v>148094</v>
      </c>
      <c r="G49" s="7">
        <f t="shared" si="17"/>
        <v>21469</v>
      </c>
      <c r="H49" s="7">
        <f t="shared" si="17"/>
        <v>403541</v>
      </c>
    </row>
    <row r="50" spans="1:8" x14ac:dyDescent="0.25">
      <c r="A50" s="8" t="s">
        <v>40</v>
      </c>
      <c r="B50" s="10">
        <f t="shared" ref="B50:B53" si="18">SUM(C50:D50)</f>
        <v>113751.55853889347</v>
      </c>
      <c r="C50" s="7">
        <v>41452.909942572078</v>
      </c>
      <c r="D50" s="7">
        <v>72298.648596321393</v>
      </c>
      <c r="E50" s="7">
        <v>82050.217274848837</v>
      </c>
      <c r="F50" s="7">
        <v>122993.86232607797</v>
      </c>
      <c r="G50" s="7">
        <v>19254.990481554491</v>
      </c>
      <c r="H50" s="7">
        <f t="shared" ref="H50:H53" si="19">SUM(C50:G50)</f>
        <v>338050.62862137478</v>
      </c>
    </row>
    <row r="51" spans="1:8" x14ac:dyDescent="0.25">
      <c r="A51" s="8" t="s">
        <v>41</v>
      </c>
      <c r="B51" s="10">
        <f t="shared" si="18"/>
        <v>20205.441461106529</v>
      </c>
      <c r="C51" s="7">
        <v>5930.0900574279249</v>
      </c>
      <c r="D51" s="7">
        <v>14275.351403678605</v>
      </c>
      <c r="E51" s="7">
        <v>17970.782725151163</v>
      </c>
      <c r="F51" s="7">
        <v>25100.137673922029</v>
      </c>
      <c r="G51" s="7">
        <v>2214.0095184455085</v>
      </c>
      <c r="H51" s="7">
        <f t="shared" si="19"/>
        <v>65490.371378625226</v>
      </c>
    </row>
    <row r="52" spans="1:8" x14ac:dyDescent="0.25">
      <c r="A52" s="6" t="s">
        <v>42</v>
      </c>
      <c r="B52" s="10">
        <f t="shared" si="18"/>
        <v>2168</v>
      </c>
      <c r="C52" s="7">
        <v>669</v>
      </c>
      <c r="D52" s="7">
        <v>1499</v>
      </c>
      <c r="E52" s="7">
        <v>1389</v>
      </c>
      <c r="F52" s="7">
        <v>1773</v>
      </c>
      <c r="G52" s="7">
        <v>319</v>
      </c>
      <c r="H52" s="7">
        <f t="shared" si="19"/>
        <v>5649</v>
      </c>
    </row>
    <row r="53" spans="1:8" x14ac:dyDescent="0.25">
      <c r="A53" s="6" t="s">
        <v>43</v>
      </c>
      <c r="B53" s="10">
        <f t="shared" si="18"/>
        <v>11451</v>
      </c>
      <c r="C53" s="7">
        <v>5128</v>
      </c>
      <c r="D53" s="7">
        <v>6323</v>
      </c>
      <c r="E53" s="7">
        <v>8623</v>
      </c>
      <c r="F53" s="7">
        <v>26351</v>
      </c>
      <c r="G53" s="7">
        <v>3125</v>
      </c>
      <c r="H53" s="7">
        <f t="shared" si="19"/>
        <v>49550</v>
      </c>
    </row>
    <row r="56" spans="1:8" x14ac:dyDescent="0.25">
      <c r="A56" s="5" t="s">
        <v>72</v>
      </c>
    </row>
    <row r="57" spans="1:8" x14ac:dyDescent="0.25">
      <c r="A57" s="6" t="s">
        <v>92</v>
      </c>
      <c r="B57" s="10">
        <f t="shared" ref="B57:B58" si="20">SUM(C57:D57)</f>
        <v>19383</v>
      </c>
      <c r="C57" s="7">
        <f>C47</f>
        <v>6362</v>
      </c>
      <c r="D57" s="7">
        <f t="shared" ref="D57:H57" si="21">D47</f>
        <v>13021</v>
      </c>
      <c r="E57" s="7">
        <f t="shared" si="21"/>
        <v>10639</v>
      </c>
      <c r="F57" s="7">
        <f t="shared" si="21"/>
        <v>13122</v>
      </c>
      <c r="G57" s="7">
        <f t="shared" si="21"/>
        <v>2577</v>
      </c>
      <c r="H57" s="7">
        <f t="shared" si="21"/>
        <v>45721</v>
      </c>
    </row>
    <row r="58" spans="1:8" x14ac:dyDescent="0.25">
      <c r="A58" s="6" t="s">
        <v>94</v>
      </c>
      <c r="B58" s="10">
        <f t="shared" si="20"/>
        <v>166758</v>
      </c>
      <c r="C58" s="7">
        <f>C48</f>
        <v>61409</v>
      </c>
      <c r="D58" s="7">
        <f t="shared" ref="D58:H58" si="22">D48</f>
        <v>105349</v>
      </c>
      <c r="E58" s="7">
        <f t="shared" si="22"/>
        <v>109630</v>
      </c>
      <c r="F58" s="7">
        <f t="shared" si="22"/>
        <v>123692</v>
      </c>
      <c r="G58" s="7">
        <f t="shared" si="22"/>
        <v>19001</v>
      </c>
      <c r="H58" s="7">
        <f t="shared" si="22"/>
        <v>419081</v>
      </c>
    </row>
    <row r="59" spans="1:8" x14ac:dyDescent="0.25">
      <c r="A59" s="6" t="s">
        <v>44</v>
      </c>
      <c r="B59" s="10">
        <f t="shared" ref="B59:B62" si="23">SUM(C59:D59)</f>
        <v>5975</v>
      </c>
      <c r="C59" s="7">
        <v>2225</v>
      </c>
      <c r="D59" s="7">
        <v>3750</v>
      </c>
      <c r="E59" s="7">
        <v>1960</v>
      </c>
      <c r="F59" s="7">
        <v>4111</v>
      </c>
      <c r="G59" s="7">
        <v>300</v>
      </c>
      <c r="H59" s="7">
        <f t="shared" ref="H59:H61" si="24">SUM(C59:G59)</f>
        <v>12346</v>
      </c>
    </row>
    <row r="60" spans="1:8" x14ac:dyDescent="0.25">
      <c r="A60" s="6" t="s">
        <v>93</v>
      </c>
      <c r="B60" s="10">
        <f t="shared" si="23"/>
        <v>5975</v>
      </c>
      <c r="C60" s="7">
        <v>2225</v>
      </c>
      <c r="D60" s="7">
        <v>3750</v>
      </c>
      <c r="E60" s="7">
        <v>1960</v>
      </c>
      <c r="F60" s="7">
        <v>4111</v>
      </c>
      <c r="G60" s="7">
        <v>300</v>
      </c>
      <c r="H60" s="7">
        <f t="shared" si="24"/>
        <v>12346</v>
      </c>
    </row>
    <row r="61" spans="1:8" x14ac:dyDescent="0.25">
      <c r="A61" s="6" t="s">
        <v>45</v>
      </c>
      <c r="B61" s="10">
        <f t="shared" si="23"/>
        <v>25691</v>
      </c>
      <c r="C61" s="7">
        <v>6210</v>
      </c>
      <c r="D61" s="7">
        <v>19481</v>
      </c>
      <c r="E61" s="7">
        <v>26015</v>
      </c>
      <c r="F61" s="7">
        <v>141384</v>
      </c>
      <c r="G61" s="7">
        <v>124641</v>
      </c>
      <c r="H61" s="7">
        <f t="shared" si="24"/>
        <v>317731</v>
      </c>
    </row>
    <row r="62" spans="1:8" x14ac:dyDescent="0.25">
      <c r="A62" s="6" t="s">
        <v>46</v>
      </c>
      <c r="B62" s="7">
        <f t="shared" si="23"/>
        <v>0</v>
      </c>
      <c r="C62" s="14" t="s">
        <v>47</v>
      </c>
      <c r="D62" s="14" t="s">
        <v>47</v>
      </c>
      <c r="E62" s="14" t="s">
        <v>47</v>
      </c>
      <c r="F62" s="14" t="s">
        <v>47</v>
      </c>
      <c r="G62" s="14" t="s">
        <v>47</v>
      </c>
      <c r="H62" s="14" t="s">
        <v>47</v>
      </c>
    </row>
    <row r="65" spans="1:8" x14ac:dyDescent="0.25">
      <c r="A65" s="5" t="s">
        <v>73</v>
      </c>
    </row>
    <row r="66" spans="1:8" x14ac:dyDescent="0.25">
      <c r="A66" s="6" t="s">
        <v>48</v>
      </c>
      <c r="B66" s="15"/>
      <c r="C66" s="15"/>
      <c r="D66" s="15"/>
      <c r="E66" s="15"/>
      <c r="F66" s="15"/>
      <c r="G66" s="15"/>
      <c r="H66" s="15"/>
    </row>
    <row r="67" spans="1:8" x14ac:dyDescent="0.25">
      <c r="A67" s="11" t="s">
        <v>27</v>
      </c>
      <c r="B67" s="10">
        <f>SUM(C67:D67)</f>
        <v>99752</v>
      </c>
      <c r="C67" s="7">
        <v>35497</v>
      </c>
      <c r="D67" s="7">
        <v>64255</v>
      </c>
      <c r="E67" s="7">
        <v>78596</v>
      </c>
      <c r="F67" s="7">
        <v>119008</v>
      </c>
      <c r="G67" s="7">
        <v>19543</v>
      </c>
      <c r="H67" s="7">
        <f>SUM(C67:G67)</f>
        <v>316899</v>
      </c>
    </row>
    <row r="68" spans="1:8" x14ac:dyDescent="0.25">
      <c r="A68" s="11" t="s">
        <v>49</v>
      </c>
      <c r="B68" s="10">
        <f>SUM(C68:D68)</f>
        <v>133957</v>
      </c>
      <c r="C68" s="7">
        <v>47383</v>
      </c>
      <c r="D68" s="7">
        <v>86574</v>
      </c>
      <c r="E68" s="7">
        <v>100021</v>
      </c>
      <c r="F68" s="7">
        <v>148094</v>
      </c>
      <c r="G68" s="7">
        <v>21469</v>
      </c>
      <c r="H68" s="7">
        <f>SUM(C68:G68)</f>
        <v>403541</v>
      </c>
    </row>
    <row r="69" spans="1:8" x14ac:dyDescent="0.25">
      <c r="A69" s="6" t="s">
        <v>50</v>
      </c>
      <c r="B69" s="10">
        <f t="shared" ref="B69:B70" si="25">SUM(C69:D69)</f>
        <v>63042</v>
      </c>
      <c r="C69" s="7">
        <v>27796</v>
      </c>
      <c r="D69" s="7">
        <v>35246</v>
      </c>
      <c r="E69" s="7">
        <v>29352</v>
      </c>
      <c r="F69" s="7">
        <v>55448</v>
      </c>
      <c r="G69" s="7">
        <v>14813</v>
      </c>
      <c r="H69" s="7">
        <f t="shared" ref="H69:H70" si="26">SUM(C69:G69)</f>
        <v>162655</v>
      </c>
    </row>
    <row r="70" spans="1:8" x14ac:dyDescent="0.25">
      <c r="A70" s="6" t="s">
        <v>51</v>
      </c>
      <c r="B70" s="10">
        <f t="shared" si="25"/>
        <v>319378</v>
      </c>
      <c r="C70" s="7">
        <v>132696</v>
      </c>
      <c r="D70" s="7">
        <v>186682</v>
      </c>
      <c r="E70" s="7">
        <v>230876</v>
      </c>
      <c r="F70" s="7">
        <v>550604</v>
      </c>
      <c r="G70" s="7">
        <v>275142</v>
      </c>
      <c r="H70" s="7">
        <f t="shared" si="26"/>
        <v>1376000</v>
      </c>
    </row>
    <row r="73" spans="1:8" x14ac:dyDescent="0.25">
      <c r="A73" s="5" t="s">
        <v>74</v>
      </c>
    </row>
    <row r="74" spans="1:8" x14ac:dyDescent="0.25">
      <c r="A74" s="6" t="s">
        <v>52</v>
      </c>
      <c r="B74" s="7">
        <f t="shared" ref="B74:B77" si="27">SUM(C74:D74)</f>
        <v>50222</v>
      </c>
      <c r="C74" s="7">
        <v>18528</v>
      </c>
      <c r="D74" s="7">
        <v>31694</v>
      </c>
      <c r="E74" s="7">
        <v>26124</v>
      </c>
      <c r="F74" s="7">
        <v>33165</v>
      </c>
      <c r="G74" s="7">
        <v>8800</v>
      </c>
      <c r="H74" s="7">
        <f t="shared" ref="H74:H77" si="28">SUM(C74:G74)</f>
        <v>118311</v>
      </c>
    </row>
    <row r="75" spans="1:8" x14ac:dyDescent="0.25">
      <c r="A75" s="6" t="s">
        <v>96</v>
      </c>
      <c r="B75" s="10">
        <f t="shared" si="27"/>
        <v>112666</v>
      </c>
      <c r="C75" s="7">
        <v>44049</v>
      </c>
      <c r="D75" s="7">
        <v>68617</v>
      </c>
      <c r="E75" s="7">
        <v>72201</v>
      </c>
      <c r="F75" s="7">
        <v>96204</v>
      </c>
      <c r="G75" s="7">
        <v>27508</v>
      </c>
      <c r="H75" s="7">
        <f t="shared" si="28"/>
        <v>308579</v>
      </c>
    </row>
    <row r="76" spans="1:8" x14ac:dyDescent="0.25">
      <c r="A76" s="6" t="s">
        <v>95</v>
      </c>
      <c r="B76" s="7">
        <f t="shared" si="27"/>
        <v>181361</v>
      </c>
      <c r="C76" s="7">
        <v>65902</v>
      </c>
      <c r="D76" s="7">
        <v>115459</v>
      </c>
      <c r="E76" s="7">
        <v>123752</v>
      </c>
      <c r="F76" s="7">
        <v>159020</v>
      </c>
      <c r="G76" s="7">
        <v>47082</v>
      </c>
      <c r="H76" s="7">
        <f t="shared" si="28"/>
        <v>511215</v>
      </c>
    </row>
    <row r="77" spans="1:8" x14ac:dyDescent="0.25">
      <c r="A77" s="6" t="s">
        <v>53</v>
      </c>
      <c r="B77" s="7">
        <f t="shared" si="27"/>
        <v>29260</v>
      </c>
      <c r="C77" s="7">
        <v>10752.5</v>
      </c>
      <c r="D77" s="7">
        <v>18507.5</v>
      </c>
      <c r="E77" s="7">
        <v>15018.75</v>
      </c>
      <c r="F77" s="7">
        <v>19440</v>
      </c>
      <c r="G77" s="7">
        <v>3966.25</v>
      </c>
      <c r="H77" s="7">
        <f t="shared" si="28"/>
        <v>67685</v>
      </c>
    </row>
    <row r="80" spans="1:8" x14ac:dyDescent="0.25">
      <c r="A80" s="5" t="s">
        <v>75</v>
      </c>
    </row>
    <row r="81" spans="1:8" x14ac:dyDescent="0.25">
      <c r="A81" s="6" t="s">
        <v>54</v>
      </c>
      <c r="B81" s="10">
        <f t="shared" ref="B81" si="29">SUM(C81:D81)</f>
        <v>584.5726887112404</v>
      </c>
      <c r="C81" s="7">
        <v>57.338329941860465</v>
      </c>
      <c r="D81" s="7">
        <v>527.23435876937992</v>
      </c>
      <c r="E81" s="7">
        <v>1068.8574556686046</v>
      </c>
      <c r="F81" s="7">
        <v>3120.1899484011628</v>
      </c>
      <c r="G81" s="7">
        <v>1689.4478137112403</v>
      </c>
      <c r="H81" s="7">
        <f t="shared" ref="H81" si="30">SUM(C81:G81)</f>
        <v>6463.0679064922479</v>
      </c>
    </row>
    <row r="82" spans="1:8" x14ac:dyDescent="0.25">
      <c r="A82" s="6"/>
      <c r="B82" s="7"/>
      <c r="C82" s="7"/>
      <c r="D82" s="7"/>
      <c r="E82" s="7"/>
      <c r="F82" s="7"/>
      <c r="G82" s="7"/>
      <c r="H82" s="7"/>
    </row>
    <row r="83" spans="1:8" x14ac:dyDescent="0.25">
      <c r="A83" s="6"/>
      <c r="B83" s="7"/>
      <c r="C83" s="7"/>
      <c r="D83" s="7"/>
      <c r="E83" s="7"/>
      <c r="F83" s="7"/>
      <c r="G83" s="7"/>
      <c r="H83" s="7"/>
    </row>
    <row r="84" spans="1:8" x14ac:dyDescent="0.25">
      <c r="A84" s="5" t="s">
        <v>78</v>
      </c>
    </row>
    <row r="85" spans="1:8" x14ac:dyDescent="0.25">
      <c r="A85" s="6" t="s">
        <v>76</v>
      </c>
    </row>
    <row r="86" spans="1:8" x14ac:dyDescent="0.25">
      <c r="A86" s="8" t="s">
        <v>55</v>
      </c>
      <c r="B86" s="7">
        <f t="shared" ref="B86:B87" si="31">SUM(C86:D86)</f>
        <v>44602</v>
      </c>
      <c r="C86" s="7">
        <v>21302</v>
      </c>
      <c r="D86" s="7">
        <v>23300</v>
      </c>
      <c r="E86" s="7">
        <v>22727</v>
      </c>
      <c r="F86" s="7">
        <v>42707</v>
      </c>
      <c r="G86" s="7">
        <v>10609</v>
      </c>
      <c r="H86" s="7">
        <f t="shared" ref="H86:H87" si="32">SUM(C86:G86)</f>
        <v>120645</v>
      </c>
    </row>
    <row r="87" spans="1:8" x14ac:dyDescent="0.25">
      <c r="A87" s="8" t="s">
        <v>56</v>
      </c>
      <c r="B87" s="7">
        <f t="shared" si="31"/>
        <v>7150</v>
      </c>
      <c r="C87" s="7">
        <v>3332</v>
      </c>
      <c r="D87" s="7">
        <v>3818</v>
      </c>
      <c r="E87" s="7">
        <v>3384</v>
      </c>
      <c r="F87" s="7">
        <v>7190</v>
      </c>
      <c r="G87" s="7">
        <v>1573</v>
      </c>
      <c r="H87" s="7">
        <f t="shared" si="32"/>
        <v>19297</v>
      </c>
    </row>
    <row r="88" spans="1:8" x14ac:dyDescent="0.25">
      <c r="A88" s="6" t="s">
        <v>77</v>
      </c>
    </row>
    <row r="89" spans="1:8" x14ac:dyDescent="0.25">
      <c r="A89" s="8" t="s">
        <v>55</v>
      </c>
      <c r="B89" s="10">
        <f t="shared" ref="B89:B90" si="33">SUM(C89:D89)</f>
        <v>39204</v>
      </c>
      <c r="C89" s="7">
        <v>18209</v>
      </c>
      <c r="D89" s="7">
        <v>20995</v>
      </c>
      <c r="E89" s="7">
        <v>19262</v>
      </c>
      <c r="F89" s="7">
        <v>38829</v>
      </c>
      <c r="G89" s="7">
        <v>8569</v>
      </c>
      <c r="H89" s="7">
        <f t="shared" ref="H89:H90" si="34">SUM(C89:G89)</f>
        <v>105864</v>
      </c>
    </row>
    <row r="90" spans="1:8" x14ac:dyDescent="0.25">
      <c r="A90" s="8" t="s">
        <v>56</v>
      </c>
      <c r="B90" s="10">
        <f t="shared" si="33"/>
        <v>6357</v>
      </c>
      <c r="C90" s="7">
        <v>2797</v>
      </c>
      <c r="D90" s="7">
        <v>3560</v>
      </c>
      <c r="E90" s="7">
        <v>3019</v>
      </c>
      <c r="F90" s="7">
        <v>6962</v>
      </c>
      <c r="G90" s="7">
        <v>856</v>
      </c>
      <c r="H90" s="7">
        <f t="shared" si="34"/>
        <v>17194</v>
      </c>
    </row>
    <row r="93" spans="1:8" x14ac:dyDescent="0.25">
      <c r="A93" s="5" t="s">
        <v>80</v>
      </c>
    </row>
    <row r="94" spans="1:8" x14ac:dyDescent="0.25">
      <c r="A94" s="8" t="s">
        <v>15</v>
      </c>
      <c r="B94" s="10">
        <f t="shared" ref="B94" si="35">SUM(C94:D94)</f>
        <v>118571</v>
      </c>
      <c r="C94" s="7">
        <v>56903</v>
      </c>
      <c r="D94" s="7">
        <v>61668</v>
      </c>
      <c r="E94" s="7">
        <v>68858</v>
      </c>
      <c r="F94" s="7">
        <v>160164</v>
      </c>
      <c r="G94" s="7">
        <v>85143</v>
      </c>
      <c r="H94" s="7">
        <f t="shared" ref="H94" si="36">SUM(C94:G94)</f>
        <v>432736</v>
      </c>
    </row>
    <row r="95" spans="1:8" x14ac:dyDescent="0.25">
      <c r="A95" s="8" t="s">
        <v>79</v>
      </c>
      <c r="B95" s="7">
        <f>B94*0.1</f>
        <v>11857.1</v>
      </c>
      <c r="C95" s="7">
        <f t="shared" ref="C95:H95" si="37">C94*0.1</f>
        <v>5690.3</v>
      </c>
      <c r="D95" s="7">
        <f t="shared" si="37"/>
        <v>6166.8</v>
      </c>
      <c r="E95" s="7">
        <f t="shared" si="37"/>
        <v>6885.8</v>
      </c>
      <c r="F95" s="7">
        <f t="shared" si="37"/>
        <v>16016.400000000001</v>
      </c>
      <c r="G95" s="7">
        <f t="shared" si="37"/>
        <v>8514.3000000000011</v>
      </c>
      <c r="H95" s="7">
        <f t="shared" si="37"/>
        <v>43273.600000000006</v>
      </c>
    </row>
    <row r="96" spans="1:8" x14ac:dyDescent="0.25">
      <c r="A96" s="8" t="s">
        <v>16</v>
      </c>
      <c r="B96" s="17">
        <f t="shared" ref="B96:B99" si="38">SUM(C96:D96)</f>
        <v>27219</v>
      </c>
      <c r="C96" s="7">
        <v>14325</v>
      </c>
      <c r="D96" s="7">
        <v>12894</v>
      </c>
      <c r="E96" s="7">
        <v>16152</v>
      </c>
      <c r="F96" s="7">
        <v>31805</v>
      </c>
      <c r="G96" s="7">
        <v>14120</v>
      </c>
      <c r="H96" s="7">
        <f t="shared" ref="H96:H99" si="39">SUM(C96:G96)</f>
        <v>89296</v>
      </c>
    </row>
    <row r="97" spans="1:8" ht="18" x14ac:dyDescent="0.25">
      <c r="A97" s="8" t="s">
        <v>90</v>
      </c>
      <c r="B97" s="17">
        <f t="shared" si="38"/>
        <v>7526</v>
      </c>
      <c r="C97" s="7">
        <v>3927</v>
      </c>
      <c r="D97" s="7">
        <v>3599</v>
      </c>
      <c r="E97" s="7">
        <v>5027</v>
      </c>
      <c r="F97" s="7">
        <v>9715</v>
      </c>
      <c r="G97" s="7">
        <v>3510</v>
      </c>
      <c r="H97" s="7">
        <f t="shared" si="39"/>
        <v>25778</v>
      </c>
    </row>
    <row r="98" spans="1:8" x14ac:dyDescent="0.25">
      <c r="A98" s="8" t="s">
        <v>17</v>
      </c>
      <c r="B98" s="17">
        <f t="shared" si="38"/>
        <v>18132</v>
      </c>
      <c r="C98" s="7">
        <v>11378</v>
      </c>
      <c r="D98" s="7">
        <v>6754</v>
      </c>
      <c r="E98" s="7">
        <v>10574</v>
      </c>
      <c r="F98" s="7">
        <v>19936</v>
      </c>
      <c r="G98" s="7">
        <v>7578</v>
      </c>
      <c r="H98" s="7">
        <f t="shared" si="39"/>
        <v>56220</v>
      </c>
    </row>
    <row r="99" spans="1:8" x14ac:dyDescent="0.25">
      <c r="A99" s="8" t="s">
        <v>57</v>
      </c>
      <c r="B99" s="17">
        <f t="shared" si="38"/>
        <v>48077</v>
      </c>
      <c r="C99" s="7">
        <v>26377</v>
      </c>
      <c r="D99" s="7">
        <v>21700</v>
      </c>
      <c r="E99" s="7">
        <v>25226</v>
      </c>
      <c r="F99" s="7">
        <v>36910</v>
      </c>
      <c r="G99" s="7">
        <v>26121</v>
      </c>
      <c r="H99" s="7">
        <f t="shared" si="39"/>
        <v>136334</v>
      </c>
    </row>
    <row r="102" spans="1:8" x14ac:dyDescent="0.25">
      <c r="A102" s="5" t="s">
        <v>81</v>
      </c>
    </row>
    <row r="103" spans="1:8" x14ac:dyDescent="0.25">
      <c r="A103" s="8" t="s">
        <v>58</v>
      </c>
      <c r="B103" s="10">
        <f>SUM(B104:B105)</f>
        <v>94057</v>
      </c>
      <c r="C103" s="7">
        <f t="shared" ref="C103:H103" si="40">SUM(C104:C105)</f>
        <v>35499</v>
      </c>
      <c r="D103" s="7">
        <f t="shared" si="40"/>
        <v>58558</v>
      </c>
      <c r="E103" s="7">
        <f t="shared" si="40"/>
        <v>66278</v>
      </c>
      <c r="F103" s="7">
        <f t="shared" si="40"/>
        <v>171103</v>
      </c>
      <c r="G103" s="7">
        <f t="shared" si="40"/>
        <v>70884</v>
      </c>
      <c r="H103" s="7">
        <f t="shared" si="40"/>
        <v>402322</v>
      </c>
    </row>
    <row r="104" spans="1:8" x14ac:dyDescent="0.25">
      <c r="A104" s="11" t="s">
        <v>59</v>
      </c>
      <c r="B104" s="7">
        <f t="shared" ref="B104:B105" si="41">SUM(C104:D104)</f>
        <v>2925</v>
      </c>
      <c r="C104" s="7">
        <v>944</v>
      </c>
      <c r="D104" s="7">
        <v>1981</v>
      </c>
      <c r="E104" s="7">
        <v>5624</v>
      </c>
      <c r="F104" s="7">
        <v>18966</v>
      </c>
      <c r="G104" s="7">
        <v>13586</v>
      </c>
      <c r="H104" s="7">
        <f t="shared" ref="H104:H105" si="42">SUM(C104:G104)</f>
        <v>41101</v>
      </c>
    </row>
    <row r="105" spans="1:8" x14ac:dyDescent="0.25">
      <c r="A105" s="11" t="s">
        <v>60</v>
      </c>
      <c r="B105" s="7">
        <f t="shared" si="41"/>
        <v>91132</v>
      </c>
      <c r="C105" s="7">
        <v>34555</v>
      </c>
      <c r="D105" s="7">
        <v>56577</v>
      </c>
      <c r="E105" s="7">
        <v>60654</v>
      </c>
      <c r="F105" s="7">
        <v>152137</v>
      </c>
      <c r="G105" s="7">
        <v>57298</v>
      </c>
      <c r="H105" s="7">
        <f t="shared" si="42"/>
        <v>361221</v>
      </c>
    </row>
    <row r="108" spans="1:8" x14ac:dyDescent="0.25">
      <c r="A108" s="5" t="s">
        <v>83</v>
      </c>
    </row>
    <row r="109" spans="1:8" x14ac:dyDescent="0.25">
      <c r="A109" s="8" t="s">
        <v>61</v>
      </c>
      <c r="B109" s="10">
        <f>SUM(B110:B111)</f>
        <v>85822</v>
      </c>
      <c r="C109" s="7">
        <f t="shared" ref="C109:H109" si="43">SUM(C110:C111)</f>
        <v>45490</v>
      </c>
      <c r="D109" s="7">
        <f t="shared" si="43"/>
        <v>40332</v>
      </c>
      <c r="E109" s="7">
        <f t="shared" si="43"/>
        <v>37946</v>
      </c>
      <c r="F109" s="7">
        <f t="shared" si="43"/>
        <v>54462</v>
      </c>
      <c r="G109" s="7">
        <f t="shared" si="43"/>
        <v>9868</v>
      </c>
      <c r="H109" s="7">
        <f t="shared" si="43"/>
        <v>188098</v>
      </c>
    </row>
    <row r="110" spans="1:8" x14ac:dyDescent="0.25">
      <c r="A110" s="11" t="s">
        <v>82</v>
      </c>
      <c r="B110" s="7">
        <f t="shared" ref="B110:B111" si="44">SUM(C110:D110)</f>
        <v>24494</v>
      </c>
      <c r="C110" s="7">
        <v>17475</v>
      </c>
      <c r="D110" s="7">
        <v>7019</v>
      </c>
      <c r="E110" s="7">
        <v>5445</v>
      </c>
      <c r="F110" s="7">
        <v>6844</v>
      </c>
      <c r="G110" s="7">
        <v>674</v>
      </c>
      <c r="H110" s="7">
        <f t="shared" ref="H110:H111" si="45">SUM(C110:G110)</f>
        <v>37457</v>
      </c>
    </row>
    <row r="111" spans="1:8" x14ac:dyDescent="0.25">
      <c r="A111" s="11" t="s">
        <v>62</v>
      </c>
      <c r="B111" s="7">
        <f t="shared" si="44"/>
        <v>61328</v>
      </c>
      <c r="C111" s="7">
        <v>28015</v>
      </c>
      <c r="D111" s="7">
        <v>33313</v>
      </c>
      <c r="E111" s="7">
        <v>32501</v>
      </c>
      <c r="F111" s="7">
        <v>47618</v>
      </c>
      <c r="G111" s="7">
        <v>9194</v>
      </c>
      <c r="H111" s="7">
        <f t="shared" si="45"/>
        <v>150641</v>
      </c>
    </row>
    <row r="112" spans="1:8" x14ac:dyDescent="0.25">
      <c r="A112" s="5" t="s">
        <v>84</v>
      </c>
    </row>
    <row r="113" spans="1:8" x14ac:dyDescent="0.25">
      <c r="A113" s="6" t="s">
        <v>100</v>
      </c>
      <c r="B113" s="10">
        <f>SUM(B114:B116)</f>
        <v>33085</v>
      </c>
      <c r="C113" s="7">
        <f t="shared" ref="C113:H113" si="46">SUM(C114:C116)</f>
        <v>14734</v>
      </c>
      <c r="D113" s="7">
        <f t="shared" si="46"/>
        <v>18351</v>
      </c>
      <c r="E113" s="7">
        <f t="shared" si="46"/>
        <v>17766</v>
      </c>
      <c r="F113" s="7">
        <f t="shared" si="46"/>
        <v>20148</v>
      </c>
      <c r="G113" s="7">
        <f t="shared" si="46"/>
        <v>602</v>
      </c>
      <c r="H113" s="7">
        <f t="shared" si="46"/>
        <v>71601</v>
      </c>
    </row>
    <row r="114" spans="1:8" x14ac:dyDescent="0.25">
      <c r="A114" s="18" t="s">
        <v>98</v>
      </c>
      <c r="B114" s="7">
        <f t="shared" ref="B114:B116" si="47">SUM(C114:D114)</f>
        <v>15783</v>
      </c>
      <c r="C114" s="7">
        <v>8189</v>
      </c>
      <c r="D114" s="7">
        <v>7594</v>
      </c>
      <c r="E114" s="7">
        <v>7367</v>
      </c>
      <c r="F114" s="7">
        <v>4150</v>
      </c>
      <c r="G114" s="7">
        <v>0</v>
      </c>
      <c r="H114" s="7">
        <f t="shared" ref="H114:H116" si="48">SUM(C114:G114)</f>
        <v>27300</v>
      </c>
    </row>
    <row r="115" spans="1:8" x14ac:dyDescent="0.25">
      <c r="A115" s="18" t="s">
        <v>99</v>
      </c>
      <c r="B115" s="7">
        <f t="shared" si="47"/>
        <v>12268</v>
      </c>
      <c r="C115" s="7">
        <v>4814</v>
      </c>
      <c r="D115" s="7">
        <v>7454</v>
      </c>
      <c r="E115" s="7">
        <v>6213</v>
      </c>
      <c r="F115" s="7">
        <v>8332</v>
      </c>
      <c r="G115" s="7">
        <v>185</v>
      </c>
      <c r="H115" s="7">
        <f t="shared" si="48"/>
        <v>26998</v>
      </c>
    </row>
    <row r="116" spans="1:8" x14ac:dyDescent="0.25">
      <c r="A116" s="18" t="s">
        <v>66</v>
      </c>
      <c r="B116" s="7">
        <f t="shared" si="47"/>
        <v>5034</v>
      </c>
      <c r="C116" s="7">
        <v>1731</v>
      </c>
      <c r="D116" s="7">
        <v>3303</v>
      </c>
      <c r="E116" s="7">
        <v>4186</v>
      </c>
      <c r="F116" s="7">
        <v>7666</v>
      </c>
      <c r="G116" s="7">
        <v>417</v>
      </c>
      <c r="H116" s="7">
        <f t="shared" si="48"/>
        <v>17303</v>
      </c>
    </row>
    <row r="119" spans="1:8" x14ac:dyDescent="0.25">
      <c r="A119" s="5" t="s">
        <v>85</v>
      </c>
    </row>
    <row r="120" spans="1:8" x14ac:dyDescent="0.25">
      <c r="A120" s="6" t="s">
        <v>63</v>
      </c>
    </row>
    <row r="121" spans="1:8" x14ac:dyDescent="0.25">
      <c r="A121" s="11" t="s">
        <v>27</v>
      </c>
      <c r="B121" s="10">
        <f t="shared" ref="B121:B122" si="49">SUM(C121:D121)</f>
        <v>31989</v>
      </c>
      <c r="C121" s="7">
        <v>17233</v>
      </c>
      <c r="D121" s="7">
        <v>14756</v>
      </c>
      <c r="E121" s="7">
        <v>22782</v>
      </c>
      <c r="F121" s="7">
        <v>23821</v>
      </c>
      <c r="G121" s="7">
        <v>4141</v>
      </c>
      <c r="H121" s="7">
        <f t="shared" ref="H121:H122" si="50">SUM(C121:G121)</f>
        <v>82733</v>
      </c>
    </row>
    <row r="122" spans="1:8" x14ac:dyDescent="0.25">
      <c r="A122" s="11" t="s">
        <v>64</v>
      </c>
      <c r="B122" s="7">
        <f t="shared" si="49"/>
        <v>126525</v>
      </c>
      <c r="C122" s="7">
        <v>62197</v>
      </c>
      <c r="D122" s="7">
        <v>64328</v>
      </c>
      <c r="E122" s="7">
        <v>84900</v>
      </c>
      <c r="F122" s="7">
        <v>73825</v>
      </c>
      <c r="G122" s="7">
        <v>8449</v>
      </c>
      <c r="H122" s="7">
        <f t="shared" si="50"/>
        <v>293699</v>
      </c>
    </row>
    <row r="123" spans="1:8" x14ac:dyDescent="0.25">
      <c r="A123" s="6" t="s">
        <v>65</v>
      </c>
    </row>
    <row r="124" spans="1:8" x14ac:dyDescent="0.25">
      <c r="A124" s="11" t="s">
        <v>27</v>
      </c>
      <c r="B124" s="10">
        <f t="shared" ref="B124:B125" si="51">SUM(C124:D124)</f>
        <v>72002</v>
      </c>
      <c r="C124" s="7">
        <v>34077</v>
      </c>
      <c r="D124" s="7">
        <v>37925</v>
      </c>
      <c r="E124" s="7">
        <v>53663</v>
      </c>
      <c r="F124" s="7">
        <v>74543</v>
      </c>
      <c r="G124" s="7">
        <v>17425</v>
      </c>
      <c r="H124" s="7">
        <f t="shared" ref="H124:H125" si="52">SUM(C124:G124)</f>
        <v>217633</v>
      </c>
    </row>
    <row r="125" spans="1:8" x14ac:dyDescent="0.25">
      <c r="A125" s="11" t="s">
        <v>64</v>
      </c>
      <c r="B125" s="7">
        <f t="shared" si="51"/>
        <v>263508</v>
      </c>
      <c r="C125" s="7">
        <v>110508</v>
      </c>
      <c r="D125" s="7">
        <v>153000</v>
      </c>
      <c r="E125" s="7">
        <v>205227</v>
      </c>
      <c r="F125" s="7">
        <v>254437</v>
      </c>
      <c r="G125" s="7">
        <v>49976</v>
      </c>
      <c r="H125" s="7">
        <f t="shared" si="52"/>
        <v>773148</v>
      </c>
    </row>
    <row r="126" spans="1:8" x14ac:dyDescent="0.25">
      <c r="A126" s="11"/>
      <c r="B126" s="7"/>
      <c r="C126" s="7"/>
      <c r="D126" s="7"/>
      <c r="E126" s="7"/>
      <c r="F126" s="7"/>
      <c r="G126" s="7"/>
      <c r="H126" s="7"/>
    </row>
    <row r="128" spans="1:8" x14ac:dyDescent="0.25">
      <c r="A128" s="5" t="s">
        <v>88</v>
      </c>
    </row>
    <row r="129" spans="1:8" x14ac:dyDescent="0.25">
      <c r="A129" s="6" t="s">
        <v>86</v>
      </c>
    </row>
    <row r="130" spans="1:8" x14ac:dyDescent="0.25">
      <c r="A130" s="11" t="s">
        <v>27</v>
      </c>
      <c r="B130" s="10">
        <f t="shared" ref="B130:B131" si="53">SUM(C130:D130)</f>
        <v>16799</v>
      </c>
      <c r="C130" s="7">
        <v>9612</v>
      </c>
      <c r="D130" s="7">
        <v>7187</v>
      </c>
      <c r="E130" s="7">
        <v>5873</v>
      </c>
      <c r="F130" s="7">
        <v>4709</v>
      </c>
      <c r="G130" s="7">
        <v>222</v>
      </c>
      <c r="H130" s="7">
        <f t="shared" ref="H130:H131" si="54">SUM(C130:G130)</f>
        <v>27603</v>
      </c>
    </row>
    <row r="131" spans="1:8" x14ac:dyDescent="0.25">
      <c r="A131" s="11" t="s">
        <v>64</v>
      </c>
      <c r="B131" s="7">
        <f t="shared" si="53"/>
        <v>62982</v>
      </c>
      <c r="C131" s="7">
        <v>30325</v>
      </c>
      <c r="D131" s="7">
        <v>32657</v>
      </c>
      <c r="E131" s="7">
        <v>21147</v>
      </c>
      <c r="F131" s="7">
        <v>15137</v>
      </c>
      <c r="G131" s="7">
        <v>558</v>
      </c>
      <c r="H131" s="7">
        <f t="shared" si="54"/>
        <v>99824</v>
      </c>
    </row>
    <row r="132" spans="1:8" x14ac:dyDescent="0.25">
      <c r="A132" s="6" t="s">
        <v>87</v>
      </c>
    </row>
    <row r="133" spans="1:8" x14ac:dyDescent="0.25">
      <c r="A133" s="11" t="s">
        <v>27</v>
      </c>
      <c r="B133" s="10">
        <f t="shared" ref="B133:B134" si="55">SUM(C133:D133)</f>
        <v>2610</v>
      </c>
      <c r="C133" s="7">
        <v>1557</v>
      </c>
      <c r="D133" s="7">
        <v>1053</v>
      </c>
      <c r="E133" s="7">
        <v>830</v>
      </c>
      <c r="F133" s="7">
        <v>702</v>
      </c>
      <c r="G133" s="7">
        <v>360</v>
      </c>
      <c r="H133" s="7">
        <f t="shared" ref="H133:H134" si="56">SUM(C133:G133)</f>
        <v>4502</v>
      </c>
    </row>
    <row r="134" spans="1:8" x14ac:dyDescent="0.25">
      <c r="A134" s="11" t="s">
        <v>64</v>
      </c>
      <c r="B134" s="7">
        <f t="shared" si="55"/>
        <v>7556</v>
      </c>
      <c r="C134" s="7">
        <v>3402</v>
      </c>
      <c r="D134" s="7">
        <v>4154</v>
      </c>
      <c r="E134" s="7">
        <v>2400</v>
      </c>
      <c r="F134" s="7">
        <v>2166</v>
      </c>
      <c r="G134" s="7">
        <v>1097</v>
      </c>
      <c r="H134" s="7">
        <f t="shared" si="56"/>
        <v>13219</v>
      </c>
    </row>
    <row r="136" spans="1:8" ht="16.5" thickBot="1" x14ac:dyDescent="0.3">
      <c r="A136" s="16"/>
      <c r="B136" s="16"/>
      <c r="C136" s="16"/>
      <c r="D136" s="16"/>
      <c r="E136" s="16"/>
      <c r="F136" s="16"/>
      <c r="G136" s="16"/>
      <c r="H136" s="16"/>
    </row>
    <row r="137" spans="1:8" ht="16.5" thickTop="1" x14ac:dyDescent="0.25">
      <c r="A137" t="s">
        <v>101</v>
      </c>
    </row>
    <row r="138" spans="1:8" x14ac:dyDescent="0.25">
      <c r="A138" s="19" t="s">
        <v>102</v>
      </c>
    </row>
    <row r="139" spans="1:8" x14ac:dyDescent="0.25">
      <c r="A139" s="19" t="s">
        <v>103</v>
      </c>
    </row>
    <row r="140" spans="1:8" x14ac:dyDescent="0.25">
      <c r="A140" s="19" t="s">
        <v>104</v>
      </c>
    </row>
    <row r="141" spans="1:8" x14ac:dyDescent="0.25">
      <c r="A141" s="19" t="s">
        <v>105</v>
      </c>
    </row>
    <row r="142" spans="1:8" x14ac:dyDescent="0.25">
      <c r="A142" s="5"/>
    </row>
    <row r="143" spans="1:8" x14ac:dyDescent="0.25">
      <c r="A143" s="1" t="s">
        <v>89</v>
      </c>
    </row>
    <row r="145" spans="1:1" x14ac:dyDescent="0.25">
      <c r="A145" s="1" t="s">
        <v>97</v>
      </c>
    </row>
  </sheetData>
  <mergeCells count="3">
    <mergeCell ref="A4:A5"/>
    <mergeCell ref="B4:D4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ENAHO 2013_PO 2014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Horacio Rodriguez</cp:lastModifiedBy>
  <dcterms:created xsi:type="dcterms:W3CDTF">2013-06-07T22:21:30Z</dcterms:created>
  <dcterms:modified xsi:type="dcterms:W3CDTF">2014-08-18T16:05:56Z</dcterms:modified>
</cp:coreProperties>
</file>